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150" windowWidth="9420" windowHeight="4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<sst xmlns="http://schemas.openxmlformats.org/spreadsheetml/2006/main" count="26" uniqueCount="26">
  <si>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15 Days Annual Leave</t>
  </si>
  <si>
    <t>15 Days Sick Leave</t>
  </si>
  <si>
    <t>Health, Life, Disability and Dental Insurance</t>
  </si>
  <si>
    <t>Holidays</t>
  </si>
  <si>
    <t>Retirement Match</t>
  </si>
  <si>
    <t>Social Security Match</t>
  </si>
  <si>
    <t>Workers' Compensation</t>
  </si>
  <si>
    <t>Annual Salary</t>
  </si>
  <si>
    <t xml:space="preserve">Average Annual Salary:  </t>
  </si>
  <si>
    <t>of Annual Salary</t>
  </si>
  <si>
    <t>Total Compensation Package</t>
  </si>
  <si>
    <t>insert salary in above space</t>
  </si>
  <si>
    <t>Total Dollar Value of Fringe Benefits</t>
  </si>
  <si>
    <t>Value of Benefits as a Percentage</t>
  </si>
  <si>
    <t>Cash Benefits:</t>
  </si>
  <si>
    <t>Leave &amp; Holidays Benefits for State Employees:</t>
  </si>
  <si>
    <t>Health</t>
  </si>
  <si>
    <t xml:space="preserve">Dental </t>
  </si>
  <si>
    <t>Life</t>
  </si>
  <si>
    <t>LTD</t>
  </si>
  <si>
    <t>TOTAL</t>
  </si>
  <si>
    <t>Subscriber Only</t>
  </si>
  <si>
    <t>Subscriber/Spouse</t>
  </si>
  <si>
    <t>Subscriber/Child</t>
  </si>
  <si>
    <t>Full Family</t>
  </si>
  <si>
    <t>Retirement (SCRS)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</si>
</sst>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[$$-409]#,##0.00_);\([$$-409]#,##0.00\)"/>
    <numFmt numFmtId="167" formatCode="0.0%"/>
  </numFmts>
  <fonts count="3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6" fontId="0" fillId="0" borderId="0" xfId="44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/>
    </xf>
    <xf numFmtId="10" fontId="0" fillId="0" borderId="0" xfId="57" applyNumberFormat="1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4" borderId="0" xfId="0" applyFont="1" applyFill="1" applyAlignment="1">
      <alignment/>
    </xf>
    <xf numFmtId="165" fontId="1" fillId="34" borderId="0" xfId="44" applyNumberFormat="1" applyFont="1" applyFill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166" fontId="0" fillId="0" borderId="0" xfId="44" applyFont="1" applyAlignment="1" applyProtection="1">
      <alignment horizontal="center"/>
      <protection/>
    </xf>
    <xf numFmtId="166" fontId="0" fillId="0" borderId="0" xfId="44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6" fontId="0" fillId="0" borderId="0" xfId="44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166" fontId="1" fillId="34" borderId="0" xfId="44" applyFont="1" applyFill="1" applyAlignment="1" applyProtection="1">
      <alignment horizontal="center"/>
      <protection/>
    </xf>
    <xf numFmtId="9" fontId="1" fillId="34" borderId="0" xfId="57" applyFont="1" applyFill="1" applyAlignment="1" applyProtection="1">
      <alignment horizontal="center"/>
      <protection/>
    </xf>
    <xf numFmtId="0" fontId="0" fillId="0" borderId="10" xfId="0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166" fontId="0" fillId="0" borderId="11" xfId="44" applyFont="1" applyBorder="1" applyAlignment="1" applyProtection="1">
      <alignment horizontal="center"/>
      <protection/>
    </xf>
    <xf numFmtId="166" fontId="0" fillId="0" borderId="12" xfId="44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166" fontId="0" fillId="0" borderId="0" xfId="44" applyFont="1" applyBorder="1" applyAlignment="1" applyProtection="1">
      <alignment horizontal="center"/>
      <protection/>
    </xf>
    <xf numFmtId="166" fontId="0" fillId="0" borderId="14" xfId="44" applyFont="1" applyBorder="1" applyAlignment="1" applyProtection="1">
      <alignment horizontal="center"/>
      <protection/>
    </xf>
    <xf numFmtId="166" fontId="0" fillId="0" borderId="0" xfId="44" applyFont="1" applyBorder="1" applyAlignment="1" applyProtection="1">
      <alignment/>
      <protection/>
    </xf>
    <xf numFmtId="166" fontId="1" fillId="0" borderId="0" xfId="44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166" fontId="1" fillId="0" borderId="0" xfId="44" applyFont="1" applyBorder="1" applyAlignment="1" applyProtection="1">
      <alignment horizontal="center"/>
      <protection/>
    </xf>
    <xf numFmtId="166" fontId="1" fillId="0" borderId="14" xfId="44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left"/>
      <protection/>
    </xf>
    <xf numFmtId="166" fontId="0" fillId="0" borderId="16" xfId="44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0" fontId="0" fillId="0" borderId="16" xfId="57" applyNumberFormat="1" applyFont="1" applyBorder="1" applyAlignment="1" applyProtection="1">
      <alignment horizontal="center"/>
      <protection/>
    </xf>
    <xf numFmtId="10" fontId="0" fillId="0" borderId="16" xfId="57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0" fontId="0" fillId="0" borderId="17" xfId="57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5"/>
  <sheetViews>
    <sheetView tabSelected="1" zoomScalePageLayoutView="0" workbookViewId="0" topLeftCell="A1">
      <selection activeCell="O16" sqref="O16"/>
    </sheetView>
  </sheetViews>
  <sheetFormatPr defaultColWidth="9.140625" defaultRowHeight="12.75"/>
  <cols>
    <col min="1" max="1" width="45.00390625" style="0" bestFit="1" customWidth="1"/>
    <col min="2" max="2" width="26.57421875" style="0" customWidth="1"/>
    <col min="3" max="3" width="4.421875" style="0" customWidth="1"/>
    <col min="4" max="4" width="22.421875" style="0" bestFit="1" customWidth="1"/>
    <col min="5" max="5" width="4.7109375" style="0" customWidth="1"/>
    <col min="6" max="6" width="22.421875" style="0" bestFit="1" customWidth="1"/>
    <col min="7" max="7" width="3.421875" style="0" customWidth="1"/>
    <col min="8" max="8" width="22.421875" style="0" bestFit="1" customWidth="1"/>
    <col min="9" max="9" width="2.7109375" style="0" customWidth="1"/>
    <col min="10" max="10" width="20.7109375" style="0" bestFit="1" customWidth="1"/>
  </cols>
  <sheetData>
    <row r="2" spans="1:10" s="8" customFormat="1" ht="12.75">
      <c r="A2" s="10" t="s">
        <v>8</v>
      </c>
      <c r="B2" s="11"/>
      <c r="C2"/>
      <c r="D2"/>
      <c r="E2"/>
      <c r="F2"/>
      <c r="G2"/>
      <c r="H2"/>
      <c r="I2"/>
      <c r="J2"/>
    </row>
    <row r="3" ht="12.75">
      <c r="B3" s="5" t="s">
        <v>11</v>
      </c>
    </row>
    <row r="4" ht="12.75">
      <c r="B4" s="3"/>
    </row>
    <row r="5" spans="1:10" ht="12.75">
      <c r="A5" s="12"/>
      <c r="B5" s="12"/>
      <c r="C5" s="12"/>
      <c r="D5" s="13" t="s">
        <v>21</v>
      </c>
      <c r="E5" s="12"/>
      <c r="F5" s="13" t="s">
        <v>22</v>
      </c>
      <c r="G5" s="12"/>
      <c r="H5" s="13" t="s">
        <v>23</v>
      </c>
      <c r="I5" s="13"/>
      <c r="J5" s="13" t="s">
        <v>24</v>
      </c>
    </row>
    <row r="6" spans="1:10" ht="12.75">
      <c r="A6" s="12"/>
      <c r="B6" s="12"/>
      <c r="C6" s="12"/>
      <c r="D6" s="14"/>
      <c r="E6" s="12"/>
      <c r="F6" s="14"/>
      <c r="G6" s="12"/>
      <c r="H6" s="14"/>
      <c r="I6" s="14"/>
      <c r="J6" s="14"/>
    </row>
    <row r="7" spans="1:10" ht="12.75">
      <c r="A7" s="15" t="s">
        <v>15</v>
      </c>
      <c r="B7" s="12"/>
      <c r="C7" s="12"/>
      <c r="D7" s="43"/>
      <c r="E7" s="12"/>
      <c r="F7" s="14"/>
      <c r="G7" s="12"/>
      <c r="H7" s="14"/>
      <c r="I7" s="14"/>
      <c r="J7" s="14"/>
    </row>
    <row r="8" spans="1:10" ht="12.75">
      <c r="A8" s="12" t="s">
        <v>0</v>
      </c>
      <c r="B8" s="12"/>
      <c r="C8" s="12"/>
      <c r="D8" s="16">
        <f>+B2/2080*8*15</f>
        <v>0</v>
      </c>
      <c r="E8" s="12"/>
      <c r="F8" s="16">
        <f>+B2/2080*8*15</f>
        <v>0</v>
      </c>
      <c r="G8" s="12"/>
      <c r="H8" s="16">
        <f>+B2/2080*8*15</f>
        <v>0</v>
      </c>
      <c r="I8" s="16"/>
      <c r="J8" s="16">
        <f>+B2/2080*8*15</f>
        <v>0</v>
      </c>
    </row>
    <row r="9" spans="1:10" ht="12.75">
      <c r="A9" s="12" t="s">
        <v>1</v>
      </c>
      <c r="B9" s="12"/>
      <c r="C9" s="12"/>
      <c r="D9" s="16">
        <f>+B2/2080*8*15</f>
        <v>0</v>
      </c>
      <c r="E9" s="12"/>
      <c r="F9" s="16">
        <f>+B2/2080*8*15</f>
        <v>0</v>
      </c>
      <c r="G9" s="12"/>
      <c r="H9" s="16">
        <f>+B2/2080*8*15</f>
        <v>0</v>
      </c>
      <c r="I9" s="16"/>
      <c r="J9" s="16">
        <f>+D9</f>
        <v>0</v>
      </c>
    </row>
    <row r="10" spans="1:10" ht="12.75">
      <c r="A10" s="12" t="s">
        <v>3</v>
      </c>
      <c r="B10" s="12"/>
      <c r="C10" s="12"/>
      <c r="D10" s="16">
        <f>+B2/2080*8*13</f>
        <v>0</v>
      </c>
      <c r="E10" s="17"/>
      <c r="F10" s="16">
        <f>+B2/2080*8*13</f>
        <v>0</v>
      </c>
      <c r="G10" s="17"/>
      <c r="H10" s="16">
        <f>+B2/2080*8*13</f>
        <v>0</v>
      </c>
      <c r="I10" s="16"/>
      <c r="J10" s="16">
        <f>+B2/2080*8*13</f>
        <v>0</v>
      </c>
    </row>
    <row r="11" spans="1:10" ht="12.75">
      <c r="A11" s="12"/>
      <c r="B11" s="12"/>
      <c r="C11" s="12"/>
      <c r="D11" s="16"/>
      <c r="E11" s="17"/>
      <c r="F11" s="16"/>
      <c r="G11" s="17"/>
      <c r="H11" s="16"/>
      <c r="I11" s="16"/>
      <c r="J11" s="16"/>
    </row>
    <row r="12" spans="1:10" ht="12.75">
      <c r="A12" s="15" t="s">
        <v>14</v>
      </c>
      <c r="B12" s="12"/>
      <c r="C12" s="12"/>
      <c r="D12" s="16"/>
      <c r="E12" s="17"/>
      <c r="F12" s="16"/>
      <c r="G12" s="17"/>
      <c r="H12" s="16"/>
      <c r="I12" s="16"/>
      <c r="J12" s="16"/>
    </row>
    <row r="13" spans="1:10" ht="12.75">
      <c r="A13" s="12" t="s">
        <v>2</v>
      </c>
      <c r="B13" s="12"/>
      <c r="C13" s="12"/>
      <c r="D13" s="16">
        <f>D31*12</f>
        <v>5928.960000000001</v>
      </c>
      <c r="E13" s="12"/>
      <c r="F13" s="16">
        <f>F31*12</f>
        <v>12246.720000000001</v>
      </c>
      <c r="G13" s="12"/>
      <c r="H13" s="16">
        <f>H31*12</f>
        <v>9741.119999999999</v>
      </c>
      <c r="I13" s="16"/>
      <c r="J13" s="16">
        <f>J31*12</f>
        <v>15461.04</v>
      </c>
    </row>
    <row r="14" spans="1:10" ht="12.75">
      <c r="A14" s="12" t="s">
        <v>4</v>
      </c>
      <c r="B14" s="12"/>
      <c r="C14" s="12"/>
      <c r="D14" s="16">
        <f>+B2*D33</f>
        <v>0</v>
      </c>
      <c r="E14" s="12"/>
      <c r="F14" s="16">
        <f>+B2*F33</f>
        <v>0</v>
      </c>
      <c r="G14" s="12"/>
      <c r="H14" s="16">
        <f>+B2*H33</f>
        <v>0</v>
      </c>
      <c r="I14" s="16"/>
      <c r="J14" s="16">
        <f>+B2*J33</f>
        <v>0</v>
      </c>
    </row>
    <row r="15" spans="1:10" ht="12.75">
      <c r="A15" s="12" t="s">
        <v>5</v>
      </c>
      <c r="B15" s="12"/>
      <c r="C15" s="12"/>
      <c r="D15" s="16">
        <f>+B2*0.0765</f>
        <v>0</v>
      </c>
      <c r="E15" s="12"/>
      <c r="F15" s="16">
        <f>+B2*0.0765</f>
        <v>0</v>
      </c>
      <c r="G15" s="12"/>
      <c r="H15" s="16">
        <f>+B2*0.0765</f>
        <v>0</v>
      </c>
      <c r="I15" s="16"/>
      <c r="J15" s="16">
        <f>+B2*0.0765</f>
        <v>0</v>
      </c>
    </row>
    <row r="16" spans="1:10" ht="12.75">
      <c r="A16" s="12" t="s">
        <v>6</v>
      </c>
      <c r="B16" s="12"/>
      <c r="C16" s="12"/>
      <c r="D16" s="16">
        <f>+B2*0.01</f>
        <v>0</v>
      </c>
      <c r="E16" s="12"/>
      <c r="F16" s="16">
        <f>+B2*0.01</f>
        <v>0</v>
      </c>
      <c r="G16" s="12"/>
      <c r="H16" s="16">
        <f>+B2*0.01</f>
        <v>0</v>
      </c>
      <c r="I16" s="16"/>
      <c r="J16" s="16">
        <f>+B2*0.01</f>
        <v>0</v>
      </c>
    </row>
    <row r="17" spans="1:10" ht="12.75">
      <c r="A17" s="12"/>
      <c r="B17" s="12"/>
      <c r="C17" s="12"/>
      <c r="D17" s="16"/>
      <c r="E17" s="12"/>
      <c r="F17" s="16"/>
      <c r="G17" s="12"/>
      <c r="H17" s="16"/>
      <c r="I17" s="16"/>
      <c r="J17" s="16"/>
    </row>
    <row r="18" spans="1:10" s="4" customFormat="1" ht="12.75">
      <c r="A18" s="18" t="s">
        <v>12</v>
      </c>
      <c r="B18" s="18"/>
      <c r="C18" s="18"/>
      <c r="D18" s="19">
        <f>SUM(D8:D17)</f>
        <v>5928.960000000001</v>
      </c>
      <c r="E18" s="18"/>
      <c r="F18" s="19">
        <f>SUM(F8:F17)</f>
        <v>12246.720000000001</v>
      </c>
      <c r="G18" s="18"/>
      <c r="H18" s="19">
        <f>SUM(H8:H17)</f>
        <v>9741.119999999999</v>
      </c>
      <c r="I18" s="19"/>
      <c r="J18" s="19">
        <f>SUM(J8:J17)</f>
        <v>15461.04</v>
      </c>
    </row>
    <row r="19" spans="1:10" s="8" customFormat="1" ht="12.75">
      <c r="A19" s="12" t="s">
        <v>7</v>
      </c>
      <c r="B19" s="12"/>
      <c r="C19" s="12"/>
      <c r="D19" s="16">
        <f>+B2</f>
        <v>0</v>
      </c>
      <c r="E19" s="12"/>
      <c r="F19" s="16">
        <f>+B2</f>
        <v>0</v>
      </c>
      <c r="G19" s="12"/>
      <c r="H19" s="16">
        <f>+B2</f>
        <v>0</v>
      </c>
      <c r="I19" s="16"/>
      <c r="J19" s="16">
        <f>+B2</f>
        <v>0</v>
      </c>
    </row>
    <row r="20" spans="1:10" ht="12.75">
      <c r="A20" s="20"/>
      <c r="B20" s="12"/>
      <c r="C20" s="12"/>
      <c r="D20" s="16"/>
      <c r="E20" s="12"/>
      <c r="F20" s="16"/>
      <c r="G20" s="12"/>
      <c r="H20" s="16"/>
      <c r="I20" s="16"/>
      <c r="J20" s="16"/>
    </row>
    <row r="21" spans="1:10" s="9" customFormat="1" ht="12.75">
      <c r="A21" s="21" t="s">
        <v>10</v>
      </c>
      <c r="B21" s="22"/>
      <c r="C21" s="22"/>
      <c r="D21" s="23">
        <f>SUM(D18:D19)</f>
        <v>5928.960000000001</v>
      </c>
      <c r="E21" s="21"/>
      <c r="F21" s="23">
        <f>SUM(F18:F19)</f>
        <v>12246.720000000001</v>
      </c>
      <c r="G21" s="21"/>
      <c r="H21" s="23">
        <f>SUM(H18:H19)</f>
        <v>9741.119999999999</v>
      </c>
      <c r="I21" s="23"/>
      <c r="J21" s="23">
        <f>SUM(J18:J19)</f>
        <v>15461.04</v>
      </c>
    </row>
    <row r="22" spans="1:10" ht="12.75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s="1" customFormat="1" ht="12.75">
      <c r="A23" s="21" t="s">
        <v>13</v>
      </c>
      <c r="B23" s="21"/>
      <c r="C23" s="21"/>
      <c r="D23" s="24" t="e">
        <f>+D18/D19</f>
        <v>#DIV/0!</v>
      </c>
      <c r="E23" s="21"/>
      <c r="F23" s="24" t="e">
        <f>+F18/F19</f>
        <v>#DIV/0!</v>
      </c>
      <c r="G23" s="21"/>
      <c r="H23" s="24" t="e">
        <f>+H18/H19</f>
        <v>#DIV/0!</v>
      </c>
      <c r="I23" s="24"/>
      <c r="J23" s="24" t="e">
        <f>+J18/J19</f>
        <v>#DIV/0!</v>
      </c>
    </row>
    <row r="24" spans="1:10" ht="12.75">
      <c r="A24" s="21" t="s">
        <v>9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75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3.5" thickBot="1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2.75">
      <c r="A27" s="25" t="s">
        <v>16</v>
      </c>
      <c r="B27" s="26"/>
      <c r="C27" s="26"/>
      <c r="D27" s="27">
        <v>477</v>
      </c>
      <c r="E27" s="26"/>
      <c r="F27" s="27">
        <v>1003.48</v>
      </c>
      <c r="G27" s="26"/>
      <c r="H27" s="27">
        <v>794.68</v>
      </c>
      <c r="I27" s="27"/>
      <c r="J27" s="28">
        <v>1271.34</v>
      </c>
    </row>
    <row r="28" spans="1:10" ht="12.75">
      <c r="A28" s="29" t="s">
        <v>17</v>
      </c>
      <c r="B28" s="30"/>
      <c r="C28" s="30"/>
      <c r="D28" s="31">
        <v>13.48</v>
      </c>
      <c r="E28" s="30"/>
      <c r="F28" s="31">
        <v>13.48</v>
      </c>
      <c r="G28" s="30"/>
      <c r="H28" s="31">
        <v>13.48</v>
      </c>
      <c r="I28" s="31"/>
      <c r="J28" s="32">
        <v>13.48</v>
      </c>
    </row>
    <row r="29" spans="1:12" ht="12.75">
      <c r="A29" s="29" t="s">
        <v>18</v>
      </c>
      <c r="B29" s="33"/>
      <c r="C29" s="30"/>
      <c r="D29" s="31">
        <v>0.38</v>
      </c>
      <c r="E29" s="30"/>
      <c r="F29" s="31">
        <v>0.38</v>
      </c>
      <c r="G29" s="30"/>
      <c r="H29" s="31">
        <v>0.38</v>
      </c>
      <c r="I29" s="31"/>
      <c r="J29" s="32">
        <v>0.38</v>
      </c>
      <c r="K29" s="2"/>
      <c r="L29" s="2"/>
    </row>
    <row r="30" spans="1:12" ht="12.75">
      <c r="A30" s="29" t="s">
        <v>19</v>
      </c>
      <c r="B30" s="33"/>
      <c r="C30" s="30"/>
      <c r="D30" s="31">
        <v>3.22</v>
      </c>
      <c r="E30" s="30"/>
      <c r="F30" s="31">
        <v>3.22</v>
      </c>
      <c r="G30" s="30"/>
      <c r="H30" s="31">
        <v>3.22</v>
      </c>
      <c r="I30" s="31"/>
      <c r="J30" s="32">
        <v>3.22</v>
      </c>
      <c r="K30" s="2"/>
      <c r="L30" s="2"/>
    </row>
    <row r="31" spans="1:12" ht="12.75">
      <c r="A31" s="29"/>
      <c r="B31" s="34" t="s">
        <v>20</v>
      </c>
      <c r="C31" s="35"/>
      <c r="D31" s="36">
        <f>SUM(D27:D30)</f>
        <v>494.08000000000004</v>
      </c>
      <c r="E31" s="35"/>
      <c r="F31" s="36">
        <f>SUM(F27:F30)</f>
        <v>1020.5600000000001</v>
      </c>
      <c r="G31" s="35"/>
      <c r="H31" s="36">
        <f>SUM(H27:H30)</f>
        <v>811.76</v>
      </c>
      <c r="I31" s="36"/>
      <c r="J31" s="37">
        <f>SUM(J27:J30)</f>
        <v>1288.42</v>
      </c>
      <c r="K31" s="2"/>
      <c r="L31" s="2"/>
    </row>
    <row r="32" spans="1:12" ht="12.75">
      <c r="A32" s="29"/>
      <c r="B32" s="33"/>
      <c r="C32" s="30"/>
      <c r="D32" s="31"/>
      <c r="E32" s="30"/>
      <c r="F32" s="31"/>
      <c r="G32" s="30"/>
      <c r="H32" s="31"/>
      <c r="I32" s="31"/>
      <c r="J32" s="32"/>
      <c r="K32" s="2"/>
      <c r="L32" s="2"/>
    </row>
    <row r="33" spans="1:12" ht="13.5" thickBot="1">
      <c r="A33" s="38" t="s">
        <v>25</v>
      </c>
      <c r="B33" s="39"/>
      <c r="C33" s="40"/>
      <c r="D33" s="41">
        <v>0.1856</v>
      </c>
      <c r="E33" s="42"/>
      <c r="F33" s="41">
        <v>0.1856</v>
      </c>
      <c r="G33" s="42"/>
      <c r="H33" s="41">
        <v>0.1856</v>
      </c>
      <c r="I33" s="41"/>
      <c r="J33" s="44">
        <v>0.1856</v>
      </c>
      <c r="K33" s="2"/>
      <c r="L33" s="2"/>
    </row>
    <row r="34" spans="2:12" ht="12.75">
      <c r="B34" s="6"/>
      <c r="D34" s="6"/>
      <c r="J34" s="6"/>
      <c r="L34" s="6"/>
    </row>
    <row r="35" spans="2:12" ht="12.7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</sheetData>
  <sheetProtection sheet="1"/>
  <protectedRanges>
    <protectedRange sqref="B2" name="Range1"/>
  </protectedRanges>
  <printOptions/>
  <pageMargins left="0.5" right="0.5" top="1" bottom="0.5" header="0.5" footer="0.5"/>
  <pageSetup fitToHeight="1" fitToWidth="1" horizontalDpi="600" verticalDpi="600" orientation="landscape" scale="64" r:id="rId1"/>
  <headerFooter alignWithMargins="0">
    <oddHeader>&amp;C&amp;"Verdana,Bold"&amp;12State Employee Fringe Benefits</oddHeader>
    <oddFooter>&amp;C&amp;"Verdana,Italic"&amp;8&amp;D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Office of Human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Watkins, Kelly</cp:lastModifiedBy>
  <cp:lastPrinted>2014-10-28T17:48:27Z</cp:lastPrinted>
  <dcterms:created xsi:type="dcterms:W3CDTF">1998-06-22T12:24:52Z</dcterms:created>
  <dcterms:modified xsi:type="dcterms:W3CDTF">2023-12-04T15:51:21Z</dcterms:modified>
  <cp:category/>
  <cp:version/>
  <cp:contentType/>
  <cp:contentStatus/>
</cp:coreProperties>
</file>